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РОЕКТ БЮДЖЕТА  2021-2023\новый бюджет\"/>
    </mc:Choice>
  </mc:AlternateContent>
  <bookViews>
    <workbookView xWindow="360" yWindow="270" windowWidth="14940" windowHeight="9150"/>
  </bookViews>
  <sheets>
    <sheet name="Лист1" sheetId="2" r:id="rId1"/>
    <sheet name="2021-2023" sheetId="3" r:id="rId2"/>
  </sheets>
  <calcPr calcId="152511"/>
</workbook>
</file>

<file path=xl/calcChain.xml><?xml version="1.0" encoding="utf-8"?>
<calcChain xmlns="http://schemas.openxmlformats.org/spreadsheetml/2006/main">
  <c r="E16" i="2" l="1"/>
  <c r="F16" i="2"/>
  <c r="D16" i="2"/>
  <c r="D7" i="2"/>
  <c r="B34" i="3" l="1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34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23" i="3"/>
  <c r="AF5" i="3"/>
  <c r="AF6" i="3"/>
  <c r="AF7" i="3"/>
  <c r="AF8" i="3"/>
  <c r="AF9" i="3"/>
  <c r="AF10" i="3"/>
  <c r="AF11" i="3"/>
  <c r="AF12" i="3"/>
  <c r="AF4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13" i="3"/>
  <c r="U2" i="3" l="1"/>
  <c r="M2" i="3"/>
  <c r="O2" i="3"/>
  <c r="H2" i="3"/>
  <c r="E23" i="2" l="1"/>
  <c r="F23" i="2"/>
  <c r="D23" i="2"/>
  <c r="AF17" i="3" l="1"/>
  <c r="AF18" i="3"/>
  <c r="AF19" i="3"/>
  <c r="AF20" i="3"/>
  <c r="AF21" i="3"/>
  <c r="AF24" i="3"/>
  <c r="AF26" i="3"/>
  <c r="AF27" i="3"/>
  <c r="AF28" i="3"/>
  <c r="AF29" i="3"/>
  <c r="AF30" i="3"/>
  <c r="AF31" i="3"/>
  <c r="AF33" i="3"/>
  <c r="AF34" i="3" l="1"/>
  <c r="AF14" i="3"/>
  <c r="AF16" i="3"/>
  <c r="AF23" i="3" s="1"/>
  <c r="AF13" i="3" l="1"/>
  <c r="F45" i="2"/>
  <c r="E45" i="2"/>
  <c r="D45" i="2"/>
  <c r="F43" i="2"/>
  <c r="E43" i="2"/>
  <c r="D43" i="2"/>
  <c r="F38" i="2"/>
  <c r="E38" i="2"/>
  <c r="D38" i="2"/>
  <c r="F36" i="2"/>
  <c r="E36" i="2"/>
  <c r="D36" i="2"/>
  <c r="F34" i="2"/>
  <c r="E34" i="2"/>
  <c r="D34" i="2"/>
  <c r="F28" i="2"/>
  <c r="F49" i="2" s="1"/>
  <c r="E28" i="2"/>
  <c r="D28" i="2"/>
  <c r="F26" i="2"/>
  <c r="E26" i="2"/>
  <c r="D26" i="2"/>
  <c r="F18" i="2"/>
  <c r="E18" i="2"/>
  <c r="D18" i="2"/>
  <c r="F7" i="2"/>
  <c r="E7" i="2"/>
  <c r="D49" i="2" l="1"/>
  <c r="E49" i="2"/>
</calcChain>
</file>

<file path=xl/sharedStrings.xml><?xml version="1.0" encoding="utf-8"?>
<sst xmlns="http://schemas.openxmlformats.org/spreadsheetml/2006/main" count="154" uniqueCount="97">
  <si>
    <t>тыс. руб.</t>
  </si>
  <si>
    <t>Наименование КФСР</t>
  </si>
  <si>
    <t>Раздел</t>
  </si>
  <si>
    <t>Подраздел</t>
  </si>
  <si>
    <t>01</t>
  </si>
  <si>
    <t>Другие общегосударственные вопросы</t>
  </si>
  <si>
    <t>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</si>
  <si>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</si>
  <si>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</si>
  <si>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</si>
  <si>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</si>
  <si>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Судебная система</t>
  </si>
  <si>
    <t>05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</si>
  <si>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</si>
  <si>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</si>
  <si>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</si>
  <si>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</si>
  <si>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</si>
  <si>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</si>
  <si>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10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</si>
  <si>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</si>
  <si>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</si>
  <si>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</si>
  <si>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</si>
  <si>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Сельское хозяйство и рыболовство</t>
  </si>
  <si>
    <t>Транспорт</t>
  </si>
  <si>
    <t>08</t>
  </si>
  <si>
    <t>Коммунальное хозяйство</t>
  </si>
  <si>
    <t>Другие вопросы в области охраны окружающей среды</t>
  </si>
  <si>
    <t>07</t>
  </si>
  <si>
    <t>Дополнительное образование детей</t>
  </si>
  <si>
    <t>Дошкольное образование</t>
  </si>
  <si>
    <t>Другие вопросы в области образования</t>
  </si>
  <si>
    <t>Молодежная политика</t>
  </si>
  <si>
    <t>Общее образование</t>
  </si>
  <si>
    <t>Культура</t>
  </si>
  <si>
    <t>Другие вопросы в области здравоохранения</t>
  </si>
  <si>
    <t>Другие вопросы в области социальной политики</t>
  </si>
  <si>
    <t>Охрана семьи и детства</t>
  </si>
  <si>
    <t>Пенсионное обеспечение</t>
  </si>
  <si>
    <t>Социальное обеспечение населения</t>
  </si>
  <si>
    <t>Массовый спорт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</si>
  <si>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</si>
  <si>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</si>
  <si>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</si>
  <si>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Итого</t>
  </si>
  <si>
    <t>Приложение к пояснительной записке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</si>
  <si>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</si>
  <si>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</si>
  <si>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</si>
  <si>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</si>
  <si>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</si>
  <si>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</si>
  <si>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 и кинематография</t>
  </si>
  <si>
    <t>Здравоохранение</t>
  </si>
  <si>
    <t>Социальная политика</t>
  </si>
  <si>
    <t>Физмческая культура и спорт</t>
  </si>
  <si>
    <t>Межбюджетные трансферты общего характера бюджетам субъектов Российской Федерации и муниципальных образований</t>
  </si>
  <si>
    <t>Защита населения и территории от чрезвычайных ситуаций природного и техногенного характера, гражданская оборона</t>
  </si>
  <si>
    <t>Условно утвержденные расходы</t>
  </si>
  <si>
    <t>2021</t>
  </si>
  <si>
    <t>2022</t>
  </si>
  <si>
    <t>0102</t>
  </si>
  <si>
    <t>0103</t>
  </si>
  <si>
    <t>0104</t>
  </si>
  <si>
    <t>0105</t>
  </si>
  <si>
    <t>0111</t>
  </si>
  <si>
    <t>0113</t>
  </si>
  <si>
    <t>0309</t>
  </si>
  <si>
    <t>0405</t>
  </si>
  <si>
    <t>0408</t>
  </si>
  <si>
    <t>0409</t>
  </si>
  <si>
    <t>0412</t>
  </si>
  <si>
    <t>0502</t>
  </si>
  <si>
    <t>0505</t>
  </si>
  <si>
    <t>0605</t>
  </si>
  <si>
    <t>0701</t>
  </si>
  <si>
    <t>0702</t>
  </si>
  <si>
    <t>0703</t>
  </si>
  <si>
    <t>0707</t>
  </si>
  <si>
    <t>0709</t>
  </si>
  <si>
    <t>0801</t>
  </si>
  <si>
    <t>0909</t>
  </si>
  <si>
    <t>1001</t>
  </si>
  <si>
    <t>1003</t>
  </si>
  <si>
    <t>1004</t>
  </si>
  <si>
    <t>1006</t>
  </si>
  <si>
    <t>1102</t>
  </si>
  <si>
    <t>1301</t>
  </si>
  <si>
    <t>1401</t>
  </si>
  <si>
    <t>1403</t>
  </si>
  <si>
    <t>0106</t>
  </si>
  <si>
    <t>Другие вопросы в области жилищно-коммунального хозяйства</t>
  </si>
  <si>
    <t>0107</t>
  </si>
  <si>
    <t>Прогноз по расходам районного бюджета по разделам, подразделам функциональной классификации расходов бюджетов Российской Федерации на 2021 год и плановый период 2022-2023 годов</t>
  </si>
  <si>
    <t>2023</t>
  </si>
  <si>
    <t>Проведение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</si>
</sst>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right"/>
    </xf>
    <xf numFmtId="164" fontId="1" fillId="0" borderId="0" xfId="0" applyNumberFormat="1" applyFont="1"/>
    <xf numFmtId="49" fontId="0" fillId="0" borderId="0" xfId="0" applyNumberFormat="1" applyAlignment="1">
      <alignment horizontal="center" vertical="center"/>
    </xf>
    <xf numFmtId="0" fontId="0" fillId="0" borderId="1" xfId="0" applyBorder="1"/>
    <xf numFmtId="0" fontId="5" fillId="0" borderId="1" xfId="0" applyFont="1" applyBorder="1"/>
    <xf numFmtId="49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2" borderId="1" xfId="0" applyFont="1" applyFill="1" applyBorder="1"/>
    <xf numFmtId="164" fontId="1" fillId="3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24" zoomScaleNormal="100" workbookViewId="0">
      <selection activeCell="F31" sqref="F31"/>
    </sheetView>
  </sheetViews>
  <sheetFormatPr defaultRowHeight="12.75" outlineLevelRow="1" x14ac:dyDescent="0.2"/>
  <cols>
    <col min="1" max="1" width="55" style="1" customWidth="1"/>
    <col min="2" max="3" width="10.28515625" style="1" customWidth="1"/>
    <col min="4" max="4" width="19.42578125" style="1" customWidth="1"/>
    <col min="5" max="5" width="21.7109375" style="1" customWidth="1"/>
    <col min="6" max="6" width="21.140625" style="1" customWidth="1"/>
    <col min="7" max="7" width="13.140625" style="1" customWidth="1"/>
    <col min="8" max="10" width="9.140625" style="1" customWidth="1"/>
    <col min="11" max="16384" width="9.140625" style="1"/>
  </cols>
  <sheetData>
    <row r="1" spans="1:10" ht="12.75" customHeight="1" x14ac:dyDescent="0.2">
      <c r="D1" s="1" t="s">
        <v>46</v>
      </c>
    </row>
    <row r="3" spans="1:10" ht="23.25" customHeight="1" x14ac:dyDescent="0.2">
      <c r="A3" s="19" t="s">
        <v>94</v>
      </c>
      <c r="B3" s="20"/>
      <c r="C3" s="20"/>
      <c r="D3" s="20"/>
      <c r="E3" s="20"/>
      <c r="F3" s="20"/>
    </row>
    <row r="5" spans="1:10" ht="13.15" customHeight="1" x14ac:dyDescent="0.2">
      <c r="A5" s="2"/>
      <c r="B5" s="2"/>
      <c r="C5" s="2"/>
      <c r="D5" s="2"/>
      <c r="E5" s="2"/>
      <c r="F5" s="2" t="s">
        <v>0</v>
      </c>
      <c r="G5" s="2"/>
      <c r="H5" s="2"/>
      <c r="I5" s="3"/>
      <c r="J5" s="3"/>
    </row>
    <row r="6" spans="1:10" ht="22.5" customHeight="1" x14ac:dyDescent="0.2">
      <c r="A6" s="4" t="s">
        <v>1</v>
      </c>
      <c r="B6" s="4" t="s">
        <v>2</v>
      </c>
      <c r="C6" s="4" t="s">
        <v>3</v>
      </c>
      <c r="D6" s="4" t="s">
        <v>60</v>
      </c>
      <c r="E6" s="4" t="s">
        <v>61</v>
      </c>
      <c r="F6" s="4" t="s">
        <v>95</v>
      </c>
    </row>
    <row r="7" spans="1:10" x14ac:dyDescent="0.2">
      <c r="A7" s="5" t="s">
        <v>47</v>
      </c>
      <c r="B7" s="5" t="s">
        <v>4</v>
      </c>
      <c r="C7" s="5"/>
      <c r="D7" s="6">
        <f>D8+D9+D10+D11+D12+D14+D15+D13</f>
        <v>52477.5</v>
      </c>
      <c r="E7" s="6">
        <f>E8+E9+E10+E11+E12+E14+E15</f>
        <v>51231.4</v>
      </c>
      <c r="F7" s="6">
        <f>F8+F9+F10+F11+F12+F14+F15</f>
        <v>48985.3</v>
      </c>
    </row>
    <row r="8" spans="1:10" ht="25.5" x14ac:dyDescent="0.2">
      <c r="A8" s="7" t="s">
        <v>15</v>
      </c>
      <c r="B8" s="7" t="s">
        <v>4</v>
      </c>
      <c r="C8" s="7" t="s">
        <v>16</v>
      </c>
      <c r="D8" s="8">
        <v>2369</v>
      </c>
      <c r="E8" s="8">
        <v>2369</v>
      </c>
      <c r="F8" s="8">
        <v>2369</v>
      </c>
    </row>
    <row r="9" spans="1:10" ht="38.25" x14ac:dyDescent="0.2">
      <c r="A9" s="7" t="s">
        <v>17</v>
      </c>
      <c r="B9" s="7" t="s">
        <v>4</v>
      </c>
      <c r="C9" s="7" t="s">
        <v>18</v>
      </c>
      <c r="D9" s="8">
        <v>2105.4</v>
      </c>
      <c r="E9" s="8">
        <v>2105.4</v>
      </c>
      <c r="F9" s="8">
        <v>2105.4</v>
      </c>
    </row>
    <row r="10" spans="1:10" ht="55.5" customHeight="1" outlineLevel="1" x14ac:dyDescent="0.2">
      <c r="A10" s="7" t="s">
        <v>13</v>
      </c>
      <c r="B10" s="7" t="s">
        <v>4</v>
      </c>
      <c r="C10" s="7" t="s">
        <v>14</v>
      </c>
      <c r="D10" s="8">
        <v>26155.599999999999</v>
      </c>
      <c r="E10" s="8">
        <v>26377.4</v>
      </c>
      <c r="F10" s="8">
        <v>26377.4</v>
      </c>
    </row>
    <row r="11" spans="1:10" ht="16.5" customHeight="1" outlineLevel="1" x14ac:dyDescent="0.2">
      <c r="A11" s="7" t="s">
        <v>11</v>
      </c>
      <c r="B11" s="7" t="s">
        <v>4</v>
      </c>
      <c r="C11" s="7" t="s">
        <v>12</v>
      </c>
      <c r="D11" s="8">
        <v>9.6999999999999993</v>
      </c>
      <c r="E11" s="8">
        <v>120.2</v>
      </c>
      <c r="F11" s="8">
        <v>0</v>
      </c>
    </row>
    <row r="12" spans="1:10" ht="34.5" customHeight="1" outlineLevel="1" x14ac:dyDescent="0.2">
      <c r="A12" s="7" t="s">
        <v>7</v>
      </c>
      <c r="B12" s="7" t="s">
        <v>4</v>
      </c>
      <c r="C12" s="7" t="s">
        <v>8</v>
      </c>
      <c r="D12" s="8">
        <v>11457.8</v>
      </c>
      <c r="E12" s="8">
        <v>11702.4</v>
      </c>
      <c r="F12" s="8">
        <v>11703.5</v>
      </c>
    </row>
    <row r="13" spans="1:10" ht="12.75" customHeight="1" outlineLevel="1" x14ac:dyDescent="0.2">
      <c r="A13" s="7" t="s">
        <v>96</v>
      </c>
      <c r="B13" s="7" t="s">
        <v>4</v>
      </c>
      <c r="C13" s="7" t="s">
        <v>29</v>
      </c>
      <c r="D13" s="8">
        <v>1850</v>
      </c>
      <c r="E13" s="8">
        <v>0</v>
      </c>
      <c r="F13" s="8">
        <v>0</v>
      </c>
    </row>
    <row r="14" spans="1:10" ht="15.75" customHeight="1" outlineLevel="1" x14ac:dyDescent="0.2">
      <c r="A14" s="7" t="s">
        <v>9</v>
      </c>
      <c r="B14" s="7" t="s">
        <v>4</v>
      </c>
      <c r="C14" s="7" t="s">
        <v>10</v>
      </c>
      <c r="D14" s="8">
        <v>100</v>
      </c>
      <c r="E14" s="8">
        <v>100</v>
      </c>
      <c r="F14" s="8">
        <v>100</v>
      </c>
    </row>
    <row r="15" spans="1:10" ht="25.5" customHeight="1" outlineLevel="1" x14ac:dyDescent="0.2">
      <c r="A15" s="7" t="s">
        <v>5</v>
      </c>
      <c r="B15" s="7" t="s">
        <v>4</v>
      </c>
      <c r="C15" s="7" t="s">
        <v>6</v>
      </c>
      <c r="D15" s="8">
        <v>8430</v>
      </c>
      <c r="E15" s="8">
        <v>8457</v>
      </c>
      <c r="F15" s="8">
        <v>6330</v>
      </c>
    </row>
    <row r="16" spans="1:10" ht="25.5" x14ac:dyDescent="0.2">
      <c r="A16" s="5" t="s">
        <v>48</v>
      </c>
      <c r="B16" s="5" t="s">
        <v>18</v>
      </c>
      <c r="C16" s="5"/>
      <c r="D16" s="6">
        <f>D17</f>
        <v>50</v>
      </c>
      <c r="E16" s="6">
        <f t="shared" ref="E16:F16" si="0">E17</f>
        <v>50</v>
      </c>
      <c r="F16" s="6">
        <f t="shared" si="0"/>
        <v>50</v>
      </c>
    </row>
    <row r="17" spans="1:6" ht="25.5" x14ac:dyDescent="0.2">
      <c r="A17" s="7" t="s">
        <v>58</v>
      </c>
      <c r="B17" s="7" t="s">
        <v>18</v>
      </c>
      <c r="C17" s="7" t="s">
        <v>21</v>
      </c>
      <c r="D17" s="8">
        <v>50</v>
      </c>
      <c r="E17" s="8">
        <v>50</v>
      </c>
      <c r="F17" s="8">
        <v>50</v>
      </c>
    </row>
    <row r="18" spans="1:6" x14ac:dyDescent="0.2">
      <c r="A18" s="5" t="s">
        <v>49</v>
      </c>
      <c r="B18" s="5" t="s">
        <v>14</v>
      </c>
      <c r="C18" s="5"/>
      <c r="D18" s="6">
        <f>D19+D20+D21+D22</f>
        <v>11016.1</v>
      </c>
      <c r="E18" s="6">
        <f t="shared" ref="E18:F18" si="1">E19+E20+E21+E22</f>
        <v>10066.1</v>
      </c>
      <c r="F18" s="6">
        <f t="shared" si="1"/>
        <v>9161.1</v>
      </c>
    </row>
    <row r="19" spans="1:6" x14ac:dyDescent="0.2">
      <c r="A19" s="7" t="s">
        <v>24</v>
      </c>
      <c r="B19" s="7" t="s">
        <v>14</v>
      </c>
      <c r="C19" s="7" t="s">
        <v>12</v>
      </c>
      <c r="D19" s="8">
        <v>806</v>
      </c>
      <c r="E19" s="8">
        <v>806</v>
      </c>
      <c r="F19" s="8">
        <v>806</v>
      </c>
    </row>
    <row r="20" spans="1:6" x14ac:dyDescent="0.2">
      <c r="A20" s="7" t="s">
        <v>25</v>
      </c>
      <c r="B20" s="7" t="s">
        <v>14</v>
      </c>
      <c r="C20" s="7" t="s">
        <v>26</v>
      </c>
      <c r="D20" s="8">
        <v>1100</v>
      </c>
      <c r="E20" s="8">
        <v>1100</v>
      </c>
      <c r="F20" s="8">
        <v>1100</v>
      </c>
    </row>
    <row r="21" spans="1:6" outlineLevel="1" x14ac:dyDescent="0.2">
      <c r="A21" s="7" t="s">
        <v>20</v>
      </c>
      <c r="B21" s="7" t="s">
        <v>14</v>
      </c>
      <c r="C21" s="7" t="s">
        <v>21</v>
      </c>
      <c r="D21" s="8">
        <v>7108.2</v>
      </c>
      <c r="E21" s="8">
        <v>6158.2</v>
      </c>
      <c r="F21" s="8">
        <v>6158.2</v>
      </c>
    </row>
    <row r="22" spans="1:6" ht="24.6" customHeight="1" outlineLevel="1" x14ac:dyDescent="0.2">
      <c r="A22" s="7" t="s">
        <v>22</v>
      </c>
      <c r="B22" s="7" t="s">
        <v>14</v>
      </c>
      <c r="C22" s="7" t="s">
        <v>23</v>
      </c>
      <c r="D22" s="8">
        <v>2001.9</v>
      </c>
      <c r="E22" s="8">
        <v>2001.9</v>
      </c>
      <c r="F22" s="8">
        <v>1096.9000000000001</v>
      </c>
    </row>
    <row r="23" spans="1:6" x14ac:dyDescent="0.2">
      <c r="A23" s="5" t="s">
        <v>50</v>
      </c>
      <c r="B23" s="5" t="s">
        <v>12</v>
      </c>
      <c r="C23" s="5"/>
      <c r="D23" s="6">
        <f>D24+D25</f>
        <v>14811.400000000001</v>
      </c>
      <c r="E23" s="6">
        <f t="shared" ref="E23:F23" si="2">E24+E25</f>
        <v>14214.400000000001</v>
      </c>
      <c r="F23" s="6">
        <f t="shared" si="2"/>
        <v>14033.900000000001</v>
      </c>
    </row>
    <row r="24" spans="1:6" outlineLevel="1" x14ac:dyDescent="0.2">
      <c r="A24" s="7" t="s">
        <v>27</v>
      </c>
      <c r="B24" s="7" t="s">
        <v>12</v>
      </c>
      <c r="C24" s="7" t="s">
        <v>16</v>
      </c>
      <c r="D24" s="8">
        <v>14811.2</v>
      </c>
      <c r="E24" s="8">
        <v>14214.2</v>
      </c>
      <c r="F24" s="8">
        <v>14033.7</v>
      </c>
    </row>
    <row r="25" spans="1:6" outlineLevel="1" x14ac:dyDescent="0.2">
      <c r="A25" s="7" t="s">
        <v>92</v>
      </c>
      <c r="B25" s="7" t="s">
        <v>12</v>
      </c>
      <c r="C25" s="7" t="s">
        <v>12</v>
      </c>
      <c r="D25" s="8">
        <v>0.2</v>
      </c>
      <c r="E25" s="8">
        <v>0.2</v>
      </c>
      <c r="F25" s="8">
        <v>0.2</v>
      </c>
    </row>
    <row r="26" spans="1:6" x14ac:dyDescent="0.2">
      <c r="A26" s="5" t="s">
        <v>51</v>
      </c>
      <c r="B26" s="5" t="s">
        <v>8</v>
      </c>
      <c r="C26" s="5"/>
      <c r="D26" s="6">
        <f>D27</f>
        <v>118</v>
      </c>
      <c r="E26" s="6">
        <f t="shared" ref="E26:F26" si="3">E27</f>
        <v>118</v>
      </c>
      <c r="F26" s="6">
        <f t="shared" si="3"/>
        <v>118</v>
      </c>
    </row>
    <row r="27" spans="1:6" ht="24.6" customHeight="1" outlineLevel="1" x14ac:dyDescent="0.2">
      <c r="A27" s="7" t="s">
        <v>28</v>
      </c>
      <c r="B27" s="7" t="s">
        <v>8</v>
      </c>
      <c r="C27" s="7" t="s">
        <v>12</v>
      </c>
      <c r="D27" s="8">
        <v>118</v>
      </c>
      <c r="E27" s="8">
        <v>118</v>
      </c>
      <c r="F27" s="8">
        <v>118</v>
      </c>
    </row>
    <row r="28" spans="1:6" x14ac:dyDescent="0.2">
      <c r="A28" s="5" t="s">
        <v>52</v>
      </c>
      <c r="B28" s="5" t="s">
        <v>29</v>
      </c>
      <c r="C28" s="5"/>
      <c r="D28" s="6">
        <f>D29+D30+D31+D32+D33</f>
        <v>353412.10000000003</v>
      </c>
      <c r="E28" s="6">
        <f t="shared" ref="E28:F28" si="4">E29+E30+E31+E32+E33</f>
        <v>399869.29999999993</v>
      </c>
      <c r="F28" s="6">
        <f t="shared" si="4"/>
        <v>375167.2</v>
      </c>
    </row>
    <row r="29" spans="1:6" x14ac:dyDescent="0.2">
      <c r="A29" s="7" t="s">
        <v>31</v>
      </c>
      <c r="B29" s="7" t="s">
        <v>29</v>
      </c>
      <c r="C29" s="7" t="s">
        <v>4</v>
      </c>
      <c r="D29" s="8">
        <v>71574.100000000006</v>
      </c>
      <c r="E29" s="8">
        <v>85630.9</v>
      </c>
      <c r="F29" s="8">
        <v>89225.5</v>
      </c>
    </row>
    <row r="30" spans="1:6" x14ac:dyDescent="0.2">
      <c r="A30" s="7" t="s">
        <v>34</v>
      </c>
      <c r="B30" s="7" t="s">
        <v>29</v>
      </c>
      <c r="C30" s="7" t="s">
        <v>16</v>
      </c>
      <c r="D30" s="8">
        <v>224846.2</v>
      </c>
      <c r="E30" s="8">
        <v>255834.3</v>
      </c>
      <c r="F30" s="8">
        <v>218244.3</v>
      </c>
    </row>
    <row r="31" spans="1:6" ht="15" customHeight="1" outlineLevel="1" x14ac:dyDescent="0.2">
      <c r="A31" s="7" t="s">
        <v>30</v>
      </c>
      <c r="B31" s="7" t="s">
        <v>29</v>
      </c>
      <c r="C31" s="7" t="s">
        <v>18</v>
      </c>
      <c r="D31" s="8">
        <v>14748</v>
      </c>
      <c r="E31" s="8">
        <v>19247.599999999999</v>
      </c>
      <c r="F31" s="8">
        <v>27658.9</v>
      </c>
    </row>
    <row r="32" spans="1:6" outlineLevel="1" x14ac:dyDescent="0.2">
      <c r="A32" s="7" t="s">
        <v>33</v>
      </c>
      <c r="B32" s="7" t="s">
        <v>29</v>
      </c>
      <c r="C32" s="7" t="s">
        <v>29</v>
      </c>
      <c r="D32" s="8">
        <v>1588.1</v>
      </c>
      <c r="E32" s="8">
        <v>1063.0999999999999</v>
      </c>
      <c r="F32" s="8">
        <v>662.8</v>
      </c>
    </row>
    <row r="33" spans="1:6" ht="24.6" customHeight="1" outlineLevel="1" x14ac:dyDescent="0.2">
      <c r="A33" s="7" t="s">
        <v>32</v>
      </c>
      <c r="B33" s="7" t="s">
        <v>29</v>
      </c>
      <c r="C33" s="7" t="s">
        <v>21</v>
      </c>
      <c r="D33" s="8">
        <v>40655.699999999997</v>
      </c>
      <c r="E33" s="8">
        <v>38093.4</v>
      </c>
      <c r="F33" s="8">
        <v>39375.699999999997</v>
      </c>
    </row>
    <row r="34" spans="1:6" x14ac:dyDescent="0.2">
      <c r="A34" s="5" t="s">
        <v>53</v>
      </c>
      <c r="B34" s="5" t="s">
        <v>26</v>
      </c>
      <c r="C34" s="5"/>
      <c r="D34" s="6">
        <f>D35</f>
        <v>26281.8</v>
      </c>
      <c r="E34" s="6">
        <f t="shared" ref="E34:F34" si="5">E35</f>
        <v>27831.8</v>
      </c>
      <c r="F34" s="6">
        <f t="shared" si="5"/>
        <v>26231.8</v>
      </c>
    </row>
    <row r="35" spans="1:6" outlineLevel="1" x14ac:dyDescent="0.2">
      <c r="A35" s="7" t="s">
        <v>35</v>
      </c>
      <c r="B35" s="7" t="s">
        <v>26</v>
      </c>
      <c r="C35" s="7" t="s">
        <v>4</v>
      </c>
      <c r="D35" s="8">
        <v>26281.8</v>
      </c>
      <c r="E35" s="8">
        <v>27831.8</v>
      </c>
      <c r="F35" s="8">
        <v>26231.8</v>
      </c>
    </row>
    <row r="36" spans="1:6" x14ac:dyDescent="0.2">
      <c r="A36" s="5" t="s">
        <v>54</v>
      </c>
      <c r="B36" s="5" t="s">
        <v>21</v>
      </c>
      <c r="C36" s="5"/>
      <c r="D36" s="6">
        <f>D37</f>
        <v>751.9</v>
      </c>
      <c r="E36" s="6">
        <f t="shared" ref="E36:F36" si="6">E37</f>
        <v>611.9</v>
      </c>
      <c r="F36" s="6">
        <f t="shared" si="6"/>
        <v>611.9</v>
      </c>
    </row>
    <row r="37" spans="1:6" ht="24.6" customHeight="1" outlineLevel="1" x14ac:dyDescent="0.2">
      <c r="A37" s="7" t="s">
        <v>36</v>
      </c>
      <c r="B37" s="7" t="s">
        <v>21</v>
      </c>
      <c r="C37" s="7" t="s">
        <v>21</v>
      </c>
      <c r="D37" s="8">
        <v>751.9</v>
      </c>
      <c r="E37" s="8">
        <v>611.9</v>
      </c>
      <c r="F37" s="8">
        <v>611.9</v>
      </c>
    </row>
    <row r="38" spans="1:6" x14ac:dyDescent="0.2">
      <c r="A38" s="5" t="s">
        <v>55</v>
      </c>
      <c r="B38" s="5" t="s">
        <v>19</v>
      </c>
      <c r="C38" s="5"/>
      <c r="D38" s="6">
        <f>D39+D40+D41+D42</f>
        <v>37941.300000000003</v>
      </c>
      <c r="E38" s="6">
        <f t="shared" ref="E38:F38" si="7">E39+E40+E41+E42</f>
        <v>38201.9</v>
      </c>
      <c r="F38" s="6">
        <f t="shared" si="7"/>
        <v>34223.9</v>
      </c>
    </row>
    <row r="39" spans="1:6" x14ac:dyDescent="0.2">
      <c r="A39" s="7" t="s">
        <v>39</v>
      </c>
      <c r="B39" s="7" t="s">
        <v>19</v>
      </c>
      <c r="C39" s="7" t="s">
        <v>4</v>
      </c>
      <c r="D39" s="8">
        <v>2767.1</v>
      </c>
      <c r="E39" s="8">
        <v>2767.1</v>
      </c>
      <c r="F39" s="8">
        <v>2767.1</v>
      </c>
    </row>
    <row r="40" spans="1:6" x14ac:dyDescent="0.2">
      <c r="A40" s="7" t="s">
        <v>40</v>
      </c>
      <c r="B40" s="7" t="s">
        <v>19</v>
      </c>
      <c r="C40" s="7" t="s">
        <v>18</v>
      </c>
      <c r="D40" s="8">
        <v>1260.2</v>
      </c>
      <c r="E40" s="8">
        <v>661.8</v>
      </c>
      <c r="F40" s="8">
        <v>450</v>
      </c>
    </row>
    <row r="41" spans="1:6" x14ac:dyDescent="0.2">
      <c r="A41" s="7" t="s">
        <v>38</v>
      </c>
      <c r="B41" s="7" t="s">
        <v>19</v>
      </c>
      <c r="C41" s="7" t="s">
        <v>14</v>
      </c>
      <c r="D41" s="8">
        <v>32660.2</v>
      </c>
      <c r="E41" s="8">
        <v>33519.199999999997</v>
      </c>
      <c r="F41" s="8">
        <v>29753</v>
      </c>
    </row>
    <row r="42" spans="1:6" ht="24.6" customHeight="1" outlineLevel="1" x14ac:dyDescent="0.2">
      <c r="A42" s="7" t="s">
        <v>37</v>
      </c>
      <c r="B42" s="7" t="s">
        <v>19</v>
      </c>
      <c r="C42" s="7" t="s">
        <v>8</v>
      </c>
      <c r="D42" s="8">
        <v>1253.8</v>
      </c>
      <c r="E42" s="8">
        <v>1253.8</v>
      </c>
      <c r="F42" s="8">
        <v>1253.8</v>
      </c>
    </row>
    <row r="43" spans="1:6" x14ac:dyDescent="0.2">
      <c r="A43" s="5" t="s">
        <v>56</v>
      </c>
      <c r="B43" s="5" t="s">
        <v>10</v>
      </c>
      <c r="C43" s="5"/>
      <c r="D43" s="6">
        <f>D44</f>
        <v>41167.699999999997</v>
      </c>
      <c r="E43" s="6">
        <f t="shared" ref="E43:F43" si="8">E44</f>
        <v>2050</v>
      </c>
      <c r="F43" s="6">
        <f t="shared" si="8"/>
        <v>2050</v>
      </c>
    </row>
    <row r="44" spans="1:6" outlineLevel="1" x14ac:dyDescent="0.2">
      <c r="A44" s="7" t="s">
        <v>41</v>
      </c>
      <c r="B44" s="7" t="s">
        <v>10</v>
      </c>
      <c r="C44" s="7" t="s">
        <v>16</v>
      </c>
      <c r="D44" s="8">
        <v>41167.699999999997</v>
      </c>
      <c r="E44" s="8">
        <v>2050</v>
      </c>
      <c r="F44" s="8">
        <v>2050</v>
      </c>
    </row>
    <row r="45" spans="1:6" ht="31.5" customHeight="1" x14ac:dyDescent="0.2">
      <c r="A45" s="5" t="s">
        <v>57</v>
      </c>
      <c r="B45" s="5" t="s">
        <v>42</v>
      </c>
      <c r="C45" s="5"/>
      <c r="D45" s="6">
        <f>D46+D47</f>
        <v>34290.800000000003</v>
      </c>
      <c r="E45" s="6">
        <f t="shared" ref="E45:F45" si="9">E46+E47</f>
        <v>34579.5</v>
      </c>
      <c r="F45" s="6">
        <f t="shared" si="9"/>
        <v>35006.699999999997</v>
      </c>
    </row>
    <row r="46" spans="1:6" ht="34.5" customHeight="1" outlineLevel="1" x14ac:dyDescent="0.2">
      <c r="A46" s="7" t="s">
        <v>43</v>
      </c>
      <c r="B46" s="7" t="s">
        <v>42</v>
      </c>
      <c r="C46" s="7" t="s">
        <v>4</v>
      </c>
      <c r="D46" s="8">
        <v>12217.1</v>
      </c>
      <c r="E46" s="8">
        <v>12385.8</v>
      </c>
      <c r="F46" s="8">
        <v>12499</v>
      </c>
    </row>
    <row r="47" spans="1:6" ht="24.6" customHeight="1" outlineLevel="1" x14ac:dyDescent="0.2">
      <c r="A47" s="7" t="s">
        <v>44</v>
      </c>
      <c r="B47" s="7" t="s">
        <v>42</v>
      </c>
      <c r="C47" s="7" t="s">
        <v>18</v>
      </c>
      <c r="D47" s="8">
        <v>22073.7</v>
      </c>
      <c r="E47" s="8">
        <v>22193.7</v>
      </c>
      <c r="F47" s="8">
        <v>22507.7</v>
      </c>
    </row>
    <row r="48" spans="1:6" ht="24.6" customHeight="1" outlineLevel="1" x14ac:dyDescent="0.2">
      <c r="A48" s="7" t="s">
        <v>59</v>
      </c>
      <c r="B48" s="7"/>
      <c r="C48" s="7"/>
      <c r="D48" s="8">
        <v>0</v>
      </c>
      <c r="E48" s="18">
        <v>3330.6</v>
      </c>
      <c r="F48" s="18">
        <v>5344</v>
      </c>
    </row>
    <row r="49" spans="1:6" x14ac:dyDescent="0.2">
      <c r="A49" s="9" t="s">
        <v>45</v>
      </c>
      <c r="B49" s="9"/>
      <c r="C49" s="9"/>
      <c r="D49" s="10">
        <f>D7+D16+D18+D23+D26+D28+D34+D36+D38+D43+D45</f>
        <v>572318.60000000009</v>
      </c>
      <c r="E49" s="10">
        <f>E7+E16+E18+E23+E26+E28+E34+E36+E38+E43+E45+E48</f>
        <v>582154.89999999991</v>
      </c>
      <c r="F49" s="10">
        <f>F7+F16+F18+F23+F26+F28+F34+F36+F38+F43+F45+F48</f>
        <v>550983.80000000005</v>
      </c>
    </row>
    <row r="50" spans="1:6" ht="12.75" customHeight="1" x14ac:dyDescent="0.2">
      <c r="E50" s="11"/>
    </row>
  </sheetData>
  <mergeCells count="1">
    <mergeCell ref="A3:F3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4"/>
  <sheetViews>
    <sheetView view="pageBreakPreview" topLeftCell="F1" zoomScale="60" zoomScaleNormal="100" workbookViewId="0">
      <selection activeCell="AH14" sqref="AH14"/>
    </sheetView>
  </sheetViews>
  <sheetFormatPr defaultRowHeight="12.75" x14ac:dyDescent="0.2"/>
  <cols>
    <col min="29" max="29" width="4.42578125" customWidth="1"/>
  </cols>
  <sheetData>
    <row r="1" spans="1:43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>
        <v>2021</v>
      </c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43" x14ac:dyDescent="0.2">
      <c r="A2" s="13"/>
      <c r="B2" s="13"/>
      <c r="C2" s="13"/>
      <c r="D2" s="13"/>
      <c r="E2" s="13"/>
      <c r="F2" s="13"/>
      <c r="G2" s="13"/>
      <c r="H2" s="13">
        <f>A13+B13+C13+D13+E13+F13+G13+H13</f>
        <v>52477.5</v>
      </c>
      <c r="I2" s="13"/>
      <c r="J2" s="13"/>
      <c r="K2" s="13"/>
      <c r="L2" s="13"/>
      <c r="M2" s="13">
        <f>J13+K13+L13+M13</f>
        <v>11016.1</v>
      </c>
      <c r="N2" s="13"/>
      <c r="O2" s="13">
        <f>N13+O13</f>
        <v>14811.400000000001</v>
      </c>
      <c r="P2" s="13"/>
      <c r="Q2" s="13"/>
      <c r="R2" s="13"/>
      <c r="S2" s="13"/>
      <c r="T2" s="13"/>
      <c r="U2" s="13">
        <f>Q13+R13+S13+T13+U13</f>
        <v>359964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43" x14ac:dyDescent="0.2">
      <c r="A3" s="15" t="s">
        <v>62</v>
      </c>
      <c r="B3" s="15" t="s">
        <v>63</v>
      </c>
      <c r="C3" s="15" t="s">
        <v>64</v>
      </c>
      <c r="D3" s="15" t="s">
        <v>65</v>
      </c>
      <c r="E3" s="15" t="s">
        <v>91</v>
      </c>
      <c r="F3" s="15" t="s">
        <v>93</v>
      </c>
      <c r="G3" s="15" t="s">
        <v>66</v>
      </c>
      <c r="H3" s="15" t="s">
        <v>67</v>
      </c>
      <c r="I3" s="15" t="s">
        <v>68</v>
      </c>
      <c r="J3" s="15" t="s">
        <v>69</v>
      </c>
      <c r="K3" s="15" t="s">
        <v>70</v>
      </c>
      <c r="L3" s="15" t="s">
        <v>71</v>
      </c>
      <c r="M3" s="15" t="s">
        <v>72</v>
      </c>
      <c r="N3" s="15" t="s">
        <v>73</v>
      </c>
      <c r="O3" s="15" t="s">
        <v>74</v>
      </c>
      <c r="P3" s="15" t="s">
        <v>75</v>
      </c>
      <c r="Q3" s="15" t="s">
        <v>76</v>
      </c>
      <c r="R3" s="15" t="s">
        <v>77</v>
      </c>
      <c r="S3" s="15" t="s">
        <v>78</v>
      </c>
      <c r="T3" s="15" t="s">
        <v>79</v>
      </c>
      <c r="U3" s="15" t="s">
        <v>80</v>
      </c>
      <c r="V3" s="15" t="s">
        <v>81</v>
      </c>
      <c r="W3" s="15" t="s">
        <v>82</v>
      </c>
      <c r="X3" s="15" t="s">
        <v>83</v>
      </c>
      <c r="Y3" s="15" t="s">
        <v>84</v>
      </c>
      <c r="Z3" s="15" t="s">
        <v>85</v>
      </c>
      <c r="AA3" s="15" t="s">
        <v>86</v>
      </c>
      <c r="AB3" s="15" t="s">
        <v>87</v>
      </c>
      <c r="AC3" s="15" t="s">
        <v>88</v>
      </c>
      <c r="AD3" s="15" t="s">
        <v>89</v>
      </c>
      <c r="AE3" s="15" t="s">
        <v>90</v>
      </c>
      <c r="AF3" s="16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</row>
    <row r="4" spans="1:43" x14ac:dyDescent="0.2">
      <c r="A4" s="13">
        <v>2369</v>
      </c>
      <c r="B4" s="13"/>
      <c r="C4" s="13">
        <v>26155.599999999999</v>
      </c>
      <c r="D4" s="13">
        <v>9.6999999999999993</v>
      </c>
      <c r="E4" s="13"/>
      <c r="F4" s="13">
        <v>1850</v>
      </c>
      <c r="G4" s="13">
        <v>100</v>
      </c>
      <c r="H4" s="13">
        <v>1435.7</v>
      </c>
      <c r="I4" s="13">
        <v>50</v>
      </c>
      <c r="J4" s="13">
        <v>806</v>
      </c>
      <c r="K4" s="13">
        <v>1100</v>
      </c>
      <c r="L4" s="13">
        <v>7108.2</v>
      </c>
      <c r="M4" s="13">
        <v>896.9</v>
      </c>
      <c r="N4" s="13">
        <v>14811.2</v>
      </c>
      <c r="O4" s="13">
        <v>0.2</v>
      </c>
      <c r="P4" s="13">
        <v>10</v>
      </c>
      <c r="Q4" s="13"/>
      <c r="R4" s="13"/>
      <c r="S4" s="13"/>
      <c r="T4" s="13">
        <v>1388.1</v>
      </c>
      <c r="U4" s="13">
        <v>611.9</v>
      </c>
      <c r="V4" s="13"/>
      <c r="W4" s="13">
        <v>751.9</v>
      </c>
      <c r="X4" s="13">
        <v>2767.1</v>
      </c>
      <c r="Y4" s="13">
        <v>760.2</v>
      </c>
      <c r="Z4" s="13"/>
      <c r="AA4" s="13"/>
      <c r="AB4" s="13">
        <v>1100</v>
      </c>
      <c r="AC4" s="13"/>
      <c r="AD4" s="13"/>
      <c r="AE4" s="13"/>
      <c r="AF4" s="13">
        <f>SUM(A4:AE4)</f>
        <v>64081.7</v>
      </c>
    </row>
    <row r="5" spans="1:43" x14ac:dyDescent="0.2">
      <c r="A5" s="13"/>
      <c r="B5" s="13"/>
      <c r="C5" s="13"/>
      <c r="D5" s="13"/>
      <c r="E5" s="13"/>
      <c r="F5" s="13"/>
      <c r="G5" s="13"/>
      <c r="H5" s="13">
        <v>6994.3</v>
      </c>
      <c r="I5" s="13"/>
      <c r="J5" s="13"/>
      <c r="K5" s="13"/>
      <c r="L5" s="13">
        <v>0</v>
      </c>
      <c r="M5" s="13">
        <v>1105</v>
      </c>
      <c r="N5" s="13"/>
      <c r="O5" s="13"/>
      <c r="P5" s="13">
        <v>108</v>
      </c>
      <c r="Q5" s="13"/>
      <c r="R5" s="13"/>
      <c r="S5" s="13"/>
      <c r="T5" s="13"/>
      <c r="U5" s="13"/>
      <c r="V5" s="13"/>
      <c r="W5" s="13"/>
      <c r="X5" s="13"/>
      <c r="Y5" s="13">
        <v>500</v>
      </c>
      <c r="Z5" s="13">
        <v>6680.5</v>
      </c>
      <c r="AA5" s="13"/>
      <c r="AB5" s="13"/>
      <c r="AC5" s="13"/>
      <c r="AD5" s="13"/>
      <c r="AE5" s="13"/>
      <c r="AF5" s="13">
        <f t="shared" ref="AF5:AF12" si="0">SUM(A5:AE5)</f>
        <v>15387.8</v>
      </c>
    </row>
    <row r="6" spans="1:43" x14ac:dyDescent="0.2">
      <c r="A6" s="13"/>
      <c r="B6" s="13"/>
      <c r="C6" s="13"/>
      <c r="D6" s="13"/>
      <c r="E6" s="13">
        <v>10493.3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>
        <v>0</v>
      </c>
      <c r="AD6" s="13">
        <v>12217.1</v>
      </c>
      <c r="AE6" s="13">
        <v>22073.7</v>
      </c>
      <c r="AF6" s="13">
        <f t="shared" si="0"/>
        <v>44784.100000000006</v>
      </c>
    </row>
    <row r="7" spans="1:43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>
        <v>71574.100000000006</v>
      </c>
      <c r="R7" s="13">
        <v>231398.1</v>
      </c>
      <c r="S7" s="13">
        <v>1718.2</v>
      </c>
      <c r="T7" s="13">
        <v>200</v>
      </c>
      <c r="U7" s="13">
        <v>6020.5</v>
      </c>
      <c r="V7" s="13"/>
      <c r="W7" s="13"/>
      <c r="X7" s="13"/>
      <c r="Y7" s="13">
        <v>0</v>
      </c>
      <c r="Z7" s="13">
        <v>25979.7</v>
      </c>
      <c r="AA7" s="13">
        <v>1253.8</v>
      </c>
      <c r="AB7" s="13">
        <v>40067.699999999997</v>
      </c>
      <c r="AC7" s="13"/>
      <c r="AD7" s="13"/>
      <c r="AE7" s="13"/>
      <c r="AF7" s="13">
        <f t="shared" si="0"/>
        <v>378212.10000000003</v>
      </c>
    </row>
    <row r="8" spans="1:43" x14ac:dyDescent="0.2">
      <c r="A8" s="13"/>
      <c r="B8" s="13">
        <v>2105.4</v>
      </c>
      <c r="C8" s="13"/>
      <c r="D8" s="13"/>
      <c r="E8" s="13">
        <v>964.5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>
        <f t="shared" si="0"/>
        <v>3069.9</v>
      </c>
    </row>
    <row r="9" spans="1:43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>
        <v>13029.8</v>
      </c>
      <c r="T9" s="13"/>
      <c r="U9" s="13">
        <v>34023.300000000003</v>
      </c>
      <c r="V9" s="13">
        <v>26281.8</v>
      </c>
      <c r="W9" s="13"/>
      <c r="X9" s="13"/>
      <c r="Y9" s="13"/>
      <c r="Z9" s="13"/>
      <c r="AA9" s="13"/>
      <c r="AB9" s="13"/>
      <c r="AC9" s="13"/>
      <c r="AD9" s="13"/>
      <c r="AE9" s="13"/>
      <c r="AF9" s="13">
        <f t="shared" si="0"/>
        <v>73334.900000000009</v>
      </c>
    </row>
    <row r="10" spans="1:43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>
        <f t="shared" si="0"/>
        <v>0</v>
      </c>
    </row>
    <row r="11" spans="1:43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>
        <f t="shared" si="0"/>
        <v>0</v>
      </c>
    </row>
    <row r="12" spans="1:43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>
        <f t="shared" si="0"/>
        <v>0</v>
      </c>
    </row>
    <row r="13" spans="1:43" x14ac:dyDescent="0.2">
      <c r="A13" s="14">
        <f>A4+A5+A6+A7+A8+A9+A10+A11</f>
        <v>2369</v>
      </c>
      <c r="B13" s="14">
        <f t="shared" ref="B13:AE13" si="1">B4+B5+B6+B7+B8+B9+B10+B11</f>
        <v>2105.4</v>
      </c>
      <c r="C13" s="14">
        <f t="shared" si="1"/>
        <v>26155.599999999999</v>
      </c>
      <c r="D13" s="14">
        <f t="shared" si="1"/>
        <v>9.6999999999999993</v>
      </c>
      <c r="E13" s="14">
        <f t="shared" si="1"/>
        <v>11457.8</v>
      </c>
      <c r="F13" s="14">
        <f t="shared" si="1"/>
        <v>1850</v>
      </c>
      <c r="G13" s="14">
        <f t="shared" si="1"/>
        <v>100</v>
      </c>
      <c r="H13" s="14">
        <f t="shared" si="1"/>
        <v>8430</v>
      </c>
      <c r="I13" s="14">
        <f t="shared" si="1"/>
        <v>50</v>
      </c>
      <c r="J13" s="14">
        <f t="shared" si="1"/>
        <v>806</v>
      </c>
      <c r="K13" s="14">
        <f t="shared" si="1"/>
        <v>1100</v>
      </c>
      <c r="L13" s="14">
        <f t="shared" si="1"/>
        <v>7108.2</v>
      </c>
      <c r="M13" s="14">
        <f t="shared" si="1"/>
        <v>2001.9</v>
      </c>
      <c r="N13" s="14">
        <f t="shared" si="1"/>
        <v>14811.2</v>
      </c>
      <c r="O13" s="14">
        <f t="shared" si="1"/>
        <v>0.2</v>
      </c>
      <c r="P13" s="14">
        <f t="shared" si="1"/>
        <v>118</v>
      </c>
      <c r="Q13" s="14">
        <f t="shared" si="1"/>
        <v>71574.100000000006</v>
      </c>
      <c r="R13" s="14">
        <f t="shared" si="1"/>
        <v>231398.1</v>
      </c>
      <c r="S13" s="14">
        <f t="shared" si="1"/>
        <v>14748</v>
      </c>
      <c r="T13" s="14">
        <f t="shared" si="1"/>
        <v>1588.1</v>
      </c>
      <c r="U13" s="14">
        <f t="shared" si="1"/>
        <v>40655.700000000004</v>
      </c>
      <c r="V13" s="14">
        <f t="shared" si="1"/>
        <v>26281.8</v>
      </c>
      <c r="W13" s="14">
        <f t="shared" si="1"/>
        <v>751.9</v>
      </c>
      <c r="X13" s="14">
        <f t="shared" si="1"/>
        <v>2767.1</v>
      </c>
      <c r="Y13" s="14">
        <f t="shared" si="1"/>
        <v>1260.2</v>
      </c>
      <c r="Z13" s="14">
        <f t="shared" si="1"/>
        <v>32660.2</v>
      </c>
      <c r="AA13" s="14">
        <f t="shared" si="1"/>
        <v>1253.8</v>
      </c>
      <c r="AB13" s="14">
        <f t="shared" si="1"/>
        <v>41167.699999999997</v>
      </c>
      <c r="AC13" s="14">
        <f t="shared" si="1"/>
        <v>0</v>
      </c>
      <c r="AD13" s="14">
        <f t="shared" si="1"/>
        <v>12217.1</v>
      </c>
      <c r="AE13" s="14">
        <f t="shared" si="1"/>
        <v>22073.7</v>
      </c>
      <c r="AF13" s="17">
        <f t="shared" ref="AF13" si="2">AF4+AF5+AF6+AF7+AF8+AF9+AF10+AF11</f>
        <v>578870.50000000012</v>
      </c>
    </row>
    <row r="14" spans="1:43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>
        <f t="shared" ref="AF14:AF33" si="3">SUM(A14:AE14)</f>
        <v>0</v>
      </c>
    </row>
    <row r="15" spans="1:43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>
        <v>2022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43" x14ac:dyDescent="0.2">
      <c r="A16" s="13">
        <v>2369</v>
      </c>
      <c r="B16" s="13"/>
      <c r="C16" s="13">
        <v>26377.4</v>
      </c>
      <c r="D16" s="13">
        <v>120.2</v>
      </c>
      <c r="E16" s="13"/>
      <c r="F16" s="13"/>
      <c r="G16" s="13">
        <v>100</v>
      </c>
      <c r="H16" s="13">
        <v>1462.7</v>
      </c>
      <c r="I16" s="13">
        <v>50</v>
      </c>
      <c r="J16" s="13">
        <v>806</v>
      </c>
      <c r="K16" s="13">
        <v>1100</v>
      </c>
      <c r="L16" s="13">
        <v>6158.2</v>
      </c>
      <c r="M16" s="13">
        <v>896.9</v>
      </c>
      <c r="N16" s="13">
        <v>14214.2</v>
      </c>
      <c r="O16" s="13">
        <v>0.2</v>
      </c>
      <c r="P16" s="13">
        <v>10</v>
      </c>
      <c r="Q16" s="13"/>
      <c r="R16" s="13"/>
      <c r="S16" s="13"/>
      <c r="T16" s="13">
        <v>863.1</v>
      </c>
      <c r="U16" s="13">
        <v>611.9</v>
      </c>
      <c r="V16" s="13"/>
      <c r="W16" s="13">
        <v>611.9</v>
      </c>
      <c r="X16" s="13">
        <v>2767.1</v>
      </c>
      <c r="Y16" s="13">
        <v>661.8</v>
      </c>
      <c r="Z16" s="13"/>
      <c r="AA16" s="13"/>
      <c r="AB16" s="13">
        <v>950</v>
      </c>
      <c r="AC16" s="13">
        <v>0</v>
      </c>
      <c r="AD16" s="13"/>
      <c r="AE16" s="13"/>
      <c r="AF16" s="13">
        <f t="shared" si="3"/>
        <v>60130.600000000006</v>
      </c>
    </row>
    <row r="17" spans="1:32" x14ac:dyDescent="0.2">
      <c r="A17" s="13"/>
      <c r="B17" s="13"/>
      <c r="C17" s="13"/>
      <c r="D17" s="13"/>
      <c r="E17" s="13"/>
      <c r="F17" s="13"/>
      <c r="G17" s="13"/>
      <c r="H17" s="13">
        <v>6994.3</v>
      </c>
      <c r="I17" s="13"/>
      <c r="J17" s="13"/>
      <c r="K17" s="13"/>
      <c r="L17" s="13">
        <v>0</v>
      </c>
      <c r="M17" s="13">
        <v>1105</v>
      </c>
      <c r="N17" s="13"/>
      <c r="O17" s="13"/>
      <c r="P17" s="13">
        <v>108</v>
      </c>
      <c r="Q17" s="13"/>
      <c r="R17" s="13"/>
      <c r="S17" s="13"/>
      <c r="T17" s="13"/>
      <c r="U17" s="13"/>
      <c r="V17" s="13"/>
      <c r="W17" s="13"/>
      <c r="X17" s="13"/>
      <c r="Y17" s="13"/>
      <c r="Z17" s="13">
        <v>6680.5</v>
      </c>
      <c r="AA17" s="13"/>
      <c r="AB17" s="13"/>
      <c r="AC17" s="13"/>
      <c r="AD17" s="13"/>
      <c r="AE17" s="13"/>
      <c r="AF17" s="13">
        <f t="shared" si="3"/>
        <v>14887.8</v>
      </c>
    </row>
    <row r="18" spans="1:32" x14ac:dyDescent="0.2">
      <c r="A18" s="13"/>
      <c r="B18" s="13"/>
      <c r="C18" s="13"/>
      <c r="D18" s="13"/>
      <c r="E18" s="13">
        <v>10737.9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>
        <v>0</v>
      </c>
      <c r="AD18" s="13">
        <v>12385.8</v>
      </c>
      <c r="AE18" s="13">
        <v>22193.7</v>
      </c>
      <c r="AF18" s="13">
        <f t="shared" si="3"/>
        <v>45317.399999999994</v>
      </c>
    </row>
    <row r="19" spans="1:32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>
        <v>85630.9</v>
      </c>
      <c r="R19" s="13">
        <v>262354.5</v>
      </c>
      <c r="S19" s="13">
        <v>3229.8</v>
      </c>
      <c r="T19" s="13">
        <v>200</v>
      </c>
      <c r="U19" s="13">
        <v>6020.5</v>
      </c>
      <c r="V19" s="13"/>
      <c r="W19" s="13"/>
      <c r="X19" s="13"/>
      <c r="Y19" s="13"/>
      <c r="Z19" s="13">
        <v>26838.7</v>
      </c>
      <c r="AA19" s="13">
        <v>1253.8</v>
      </c>
      <c r="AB19" s="13">
        <v>1100</v>
      </c>
      <c r="AC19" s="13"/>
      <c r="AD19" s="13"/>
      <c r="AE19" s="13"/>
      <c r="AF19" s="13">
        <f t="shared" si="3"/>
        <v>386628.2</v>
      </c>
    </row>
    <row r="20" spans="1:32" x14ac:dyDescent="0.2">
      <c r="A20" s="13"/>
      <c r="B20" s="13">
        <v>2105.4</v>
      </c>
      <c r="C20" s="13"/>
      <c r="D20" s="13"/>
      <c r="E20" s="13">
        <v>964.5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>
        <f t="shared" si="3"/>
        <v>3069.9</v>
      </c>
    </row>
    <row r="21" spans="1:32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>
        <v>16017.8</v>
      </c>
      <c r="T21" s="13"/>
      <c r="U21" s="13">
        <v>31461</v>
      </c>
      <c r="V21" s="13">
        <v>27831.8</v>
      </c>
      <c r="W21" s="13"/>
      <c r="X21" s="13"/>
      <c r="Y21" s="13"/>
      <c r="Z21" s="13"/>
      <c r="AA21" s="13"/>
      <c r="AB21" s="13"/>
      <c r="AC21" s="13"/>
      <c r="AD21" s="13"/>
      <c r="AE21" s="13"/>
      <c r="AF21" s="13">
        <f t="shared" si="3"/>
        <v>75310.600000000006</v>
      </c>
    </row>
    <row r="22" spans="1:32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>
        <v>3362.3</v>
      </c>
    </row>
    <row r="23" spans="1:32" x14ac:dyDescent="0.2">
      <c r="A23" s="14">
        <f>A16+A17+A18+A19+A20+A21</f>
        <v>2369</v>
      </c>
      <c r="B23" s="14">
        <f t="shared" ref="B23:AE23" si="4">B16+B17+B18+B19+B20+B21</f>
        <v>2105.4</v>
      </c>
      <c r="C23" s="14">
        <f t="shared" si="4"/>
        <v>26377.4</v>
      </c>
      <c r="D23" s="14">
        <f t="shared" si="4"/>
        <v>120.2</v>
      </c>
      <c r="E23" s="14">
        <f t="shared" si="4"/>
        <v>11702.4</v>
      </c>
      <c r="F23" s="14">
        <f t="shared" si="4"/>
        <v>0</v>
      </c>
      <c r="G23" s="14">
        <f t="shared" si="4"/>
        <v>100</v>
      </c>
      <c r="H23" s="14">
        <f t="shared" si="4"/>
        <v>8457</v>
      </c>
      <c r="I23" s="14">
        <f t="shared" si="4"/>
        <v>50</v>
      </c>
      <c r="J23" s="14">
        <f t="shared" si="4"/>
        <v>806</v>
      </c>
      <c r="K23" s="14">
        <f t="shared" si="4"/>
        <v>1100</v>
      </c>
      <c r="L23" s="14">
        <f t="shared" si="4"/>
        <v>6158.2</v>
      </c>
      <c r="M23" s="14">
        <f t="shared" si="4"/>
        <v>2001.9</v>
      </c>
      <c r="N23" s="14">
        <f t="shared" si="4"/>
        <v>14214.2</v>
      </c>
      <c r="O23" s="14">
        <f t="shared" si="4"/>
        <v>0.2</v>
      </c>
      <c r="P23" s="14">
        <f t="shared" si="4"/>
        <v>118</v>
      </c>
      <c r="Q23" s="14">
        <f t="shared" si="4"/>
        <v>85630.9</v>
      </c>
      <c r="R23" s="14">
        <f t="shared" si="4"/>
        <v>262354.5</v>
      </c>
      <c r="S23" s="14">
        <f t="shared" si="4"/>
        <v>19247.599999999999</v>
      </c>
      <c r="T23" s="14">
        <f t="shared" si="4"/>
        <v>1063.0999999999999</v>
      </c>
      <c r="U23" s="14">
        <f t="shared" si="4"/>
        <v>38093.4</v>
      </c>
      <c r="V23" s="14">
        <f t="shared" si="4"/>
        <v>27831.8</v>
      </c>
      <c r="W23" s="14">
        <f t="shared" si="4"/>
        <v>611.9</v>
      </c>
      <c r="X23" s="14">
        <f t="shared" si="4"/>
        <v>2767.1</v>
      </c>
      <c r="Y23" s="14">
        <f t="shared" si="4"/>
        <v>661.8</v>
      </c>
      <c r="Z23" s="14">
        <f t="shared" si="4"/>
        <v>33519.199999999997</v>
      </c>
      <c r="AA23" s="14">
        <f t="shared" si="4"/>
        <v>1253.8</v>
      </c>
      <c r="AB23" s="14">
        <f t="shared" si="4"/>
        <v>2050</v>
      </c>
      <c r="AC23" s="14">
        <f t="shared" si="4"/>
        <v>0</v>
      </c>
      <c r="AD23" s="14">
        <f t="shared" si="4"/>
        <v>12385.8</v>
      </c>
      <c r="AE23" s="14">
        <f t="shared" si="4"/>
        <v>22193.7</v>
      </c>
      <c r="AF23" s="17">
        <f>AF16+AF17+AF18+AF19+AF20+AF21+AF22</f>
        <v>588706.80000000005</v>
      </c>
    </row>
    <row r="24" spans="1:32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>
        <f t="shared" si="3"/>
        <v>0</v>
      </c>
    </row>
    <row r="25" spans="1:32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>
        <v>2023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x14ac:dyDescent="0.2">
      <c r="A26" s="13">
        <v>2369</v>
      </c>
      <c r="B26" s="13"/>
      <c r="C26" s="13">
        <v>26377.4</v>
      </c>
      <c r="D26" s="13">
        <v>0</v>
      </c>
      <c r="E26" s="13">
        <v>0</v>
      </c>
      <c r="F26" s="13"/>
      <c r="G26" s="13">
        <v>100</v>
      </c>
      <c r="H26" s="13">
        <v>1486.2</v>
      </c>
      <c r="I26" s="13">
        <v>50</v>
      </c>
      <c r="J26" s="13">
        <v>806</v>
      </c>
      <c r="K26" s="13">
        <v>1100</v>
      </c>
      <c r="L26" s="13">
        <v>6158.2</v>
      </c>
      <c r="M26" s="13">
        <v>896.9</v>
      </c>
      <c r="N26" s="13">
        <v>14033.7</v>
      </c>
      <c r="O26" s="13">
        <v>0.2</v>
      </c>
      <c r="P26" s="13">
        <v>10</v>
      </c>
      <c r="Q26" s="13"/>
      <c r="R26" s="13"/>
      <c r="S26" s="13"/>
      <c r="T26" s="13">
        <v>462.8</v>
      </c>
      <c r="U26" s="13">
        <v>611.9</v>
      </c>
      <c r="V26" s="13"/>
      <c r="W26" s="13">
        <v>611.9</v>
      </c>
      <c r="X26" s="13">
        <v>2767.1</v>
      </c>
      <c r="Y26" s="13">
        <v>450</v>
      </c>
      <c r="Z26" s="13"/>
      <c r="AA26" s="13"/>
      <c r="AB26" s="13">
        <v>950</v>
      </c>
      <c r="AC26" s="13"/>
      <c r="AD26" s="13"/>
      <c r="AE26" s="13"/>
      <c r="AF26" s="13">
        <f t="shared" si="3"/>
        <v>59241.30000000001</v>
      </c>
    </row>
    <row r="27" spans="1:32" x14ac:dyDescent="0.2">
      <c r="A27" s="13"/>
      <c r="B27" s="13"/>
      <c r="C27" s="13"/>
      <c r="D27" s="13"/>
      <c r="E27" s="13"/>
      <c r="F27" s="13"/>
      <c r="G27" s="13"/>
      <c r="H27" s="13">
        <v>4843.8</v>
      </c>
      <c r="I27" s="13"/>
      <c r="J27" s="13"/>
      <c r="K27" s="13"/>
      <c r="L27" s="13">
        <v>0</v>
      </c>
      <c r="M27" s="13">
        <v>200</v>
      </c>
      <c r="N27" s="13"/>
      <c r="O27" s="13"/>
      <c r="P27" s="13">
        <v>108</v>
      </c>
      <c r="Q27" s="13"/>
      <c r="R27" s="13"/>
      <c r="S27" s="13"/>
      <c r="T27" s="13"/>
      <c r="U27" s="13"/>
      <c r="V27" s="13"/>
      <c r="W27" s="13"/>
      <c r="X27" s="13"/>
      <c r="Y27" s="13"/>
      <c r="Z27" s="13">
        <v>2863.1</v>
      </c>
      <c r="AA27" s="13"/>
      <c r="AB27" s="13"/>
      <c r="AC27" s="13"/>
      <c r="AD27" s="13"/>
      <c r="AE27" s="13"/>
      <c r="AF27" s="13">
        <f t="shared" si="3"/>
        <v>8014.9</v>
      </c>
    </row>
    <row r="28" spans="1:32" x14ac:dyDescent="0.2">
      <c r="A28" s="13"/>
      <c r="B28" s="13"/>
      <c r="C28" s="13"/>
      <c r="D28" s="13"/>
      <c r="E28" s="13">
        <v>10739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>
        <v>12499</v>
      </c>
      <c r="AE28" s="13">
        <v>22507.7</v>
      </c>
      <c r="AF28" s="13">
        <f t="shared" si="3"/>
        <v>45745.7</v>
      </c>
    </row>
    <row r="29" spans="1:32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>
        <v>89225.5</v>
      </c>
      <c r="R29" s="13">
        <v>224732.2</v>
      </c>
      <c r="S29" s="13">
        <v>12291.1</v>
      </c>
      <c r="T29" s="13">
        <v>200</v>
      </c>
      <c r="U29" s="13">
        <v>6020.5</v>
      </c>
      <c r="V29" s="13"/>
      <c r="W29" s="13"/>
      <c r="X29" s="13"/>
      <c r="Y29" s="13"/>
      <c r="Z29" s="13">
        <v>26889.9</v>
      </c>
      <c r="AA29" s="13">
        <v>1253.8</v>
      </c>
      <c r="AB29" s="13">
        <v>1100</v>
      </c>
      <c r="AC29" s="13"/>
      <c r="AD29" s="13"/>
      <c r="AE29" s="13"/>
      <c r="AF29" s="13">
        <f t="shared" si="3"/>
        <v>361713</v>
      </c>
    </row>
    <row r="30" spans="1:32" x14ac:dyDescent="0.2">
      <c r="A30" s="13"/>
      <c r="B30" s="13">
        <v>2105.4</v>
      </c>
      <c r="C30" s="13"/>
      <c r="D30" s="13"/>
      <c r="E30" s="13">
        <v>964.5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>
        <f t="shared" si="3"/>
        <v>3069.9</v>
      </c>
    </row>
    <row r="31" spans="1:32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>
        <v>15367.8</v>
      </c>
      <c r="T31" s="13"/>
      <c r="U31" s="13">
        <v>32743.3</v>
      </c>
      <c r="V31" s="13">
        <v>26231.8</v>
      </c>
      <c r="W31" s="13"/>
      <c r="X31" s="13"/>
      <c r="Y31" s="13"/>
      <c r="Z31" s="13"/>
      <c r="AA31" s="13"/>
      <c r="AB31" s="13"/>
      <c r="AC31" s="13"/>
      <c r="AD31" s="13"/>
      <c r="AE31" s="13"/>
      <c r="AF31" s="13">
        <f t="shared" si="3"/>
        <v>74342.899999999994</v>
      </c>
    </row>
    <row r="32" spans="1:32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>
        <v>5408</v>
      </c>
    </row>
    <row r="33" spans="1:32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>
        <f t="shared" si="3"/>
        <v>0</v>
      </c>
    </row>
    <row r="34" spans="1:32" x14ac:dyDescent="0.2">
      <c r="A34" s="14">
        <f>A26+A27+A28+A29+A30+A31+A32</f>
        <v>2369</v>
      </c>
      <c r="B34" s="14">
        <f t="shared" ref="B34:AE34" si="5">B26+B27+B28+B29+B30+B31+B32</f>
        <v>2105.4</v>
      </c>
      <c r="C34" s="14">
        <f t="shared" si="5"/>
        <v>26377.4</v>
      </c>
      <c r="D34" s="14">
        <f t="shared" si="5"/>
        <v>0</v>
      </c>
      <c r="E34" s="14">
        <f t="shared" si="5"/>
        <v>11703.5</v>
      </c>
      <c r="F34" s="14">
        <f t="shared" si="5"/>
        <v>0</v>
      </c>
      <c r="G34" s="14">
        <f t="shared" si="5"/>
        <v>100</v>
      </c>
      <c r="H34" s="14">
        <f t="shared" si="5"/>
        <v>6330</v>
      </c>
      <c r="I34" s="14">
        <f t="shared" si="5"/>
        <v>50</v>
      </c>
      <c r="J34" s="14">
        <f t="shared" si="5"/>
        <v>806</v>
      </c>
      <c r="K34" s="14">
        <f t="shared" si="5"/>
        <v>1100</v>
      </c>
      <c r="L34" s="14">
        <f t="shared" si="5"/>
        <v>6158.2</v>
      </c>
      <c r="M34" s="14">
        <f t="shared" si="5"/>
        <v>1096.9000000000001</v>
      </c>
      <c r="N34" s="14">
        <f t="shared" si="5"/>
        <v>14033.7</v>
      </c>
      <c r="O34" s="14">
        <f t="shared" si="5"/>
        <v>0.2</v>
      </c>
      <c r="P34" s="14">
        <f t="shared" si="5"/>
        <v>118</v>
      </c>
      <c r="Q34" s="14">
        <f t="shared" si="5"/>
        <v>89225.5</v>
      </c>
      <c r="R34" s="14">
        <f t="shared" si="5"/>
        <v>224732.2</v>
      </c>
      <c r="S34" s="14">
        <f t="shared" si="5"/>
        <v>27658.9</v>
      </c>
      <c r="T34" s="14">
        <f t="shared" si="5"/>
        <v>662.8</v>
      </c>
      <c r="U34" s="14">
        <f t="shared" si="5"/>
        <v>39375.699999999997</v>
      </c>
      <c r="V34" s="14">
        <f t="shared" si="5"/>
        <v>26231.8</v>
      </c>
      <c r="W34" s="14">
        <f t="shared" si="5"/>
        <v>611.9</v>
      </c>
      <c r="X34" s="14">
        <f t="shared" si="5"/>
        <v>2767.1</v>
      </c>
      <c r="Y34" s="14">
        <f t="shared" si="5"/>
        <v>450</v>
      </c>
      <c r="Z34" s="14">
        <f t="shared" si="5"/>
        <v>29753</v>
      </c>
      <c r="AA34" s="14">
        <f t="shared" si="5"/>
        <v>1253.8</v>
      </c>
      <c r="AB34" s="14">
        <f t="shared" si="5"/>
        <v>2050</v>
      </c>
      <c r="AC34" s="14">
        <f t="shared" si="5"/>
        <v>0</v>
      </c>
      <c r="AD34" s="14">
        <f t="shared" si="5"/>
        <v>12499</v>
      </c>
      <c r="AE34" s="14">
        <f t="shared" si="5"/>
        <v>22507.7</v>
      </c>
      <c r="AF34" s="17">
        <f t="shared" ref="AF34" si="6">AF26+AF27+AF28+AF29+AF30+AF31+AF32</f>
        <v>557535.70000000007</v>
      </c>
    </row>
  </sheetData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2021-2023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rep:2.44.0.80</dc:description>
  <cp:lastModifiedBy>Admin</cp:lastModifiedBy>
  <cp:lastPrinted>2020-10-09T02:08:12Z</cp:lastPrinted>
  <dcterms:created xsi:type="dcterms:W3CDTF">2018-02-01T05:10:59Z</dcterms:created>
  <dcterms:modified xsi:type="dcterms:W3CDTF">2020-10-13T23:33:15Z</dcterms:modified>
</cp:coreProperties>
</file>